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<sst xmlns="http://schemas.openxmlformats.org/spreadsheetml/2006/main" count="170" uniqueCount="153">
  <si>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</si>
  <si>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</si>
  <si>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</si>
  <si>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</si>
  <si>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</si>
  <si>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</si>
  <si>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</si>
  <si>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</si>
  <si>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</si>
  <si>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</si>
  <si>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</si>
  <si>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</si>
  <si>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</si>
  <si>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</si>
  <si>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</si>
  <si>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</si>
  <si>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</si>
  <si>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</si>
  <si>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</si>
  <si>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</si>
  <si>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</si>
  <si>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</si>
  <si>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</si>
  <si>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</si>
  <si>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</si>
  <si>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</si>
  <si>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</si>
  <si>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</si>
  <si>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</si>
  <si>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</si>
  <si>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</si>
  <si>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</si>
  <si>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</si>
  <si>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</si>
  <si>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</si>
  <si>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</si>
  <si>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</si>
  <si>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</si>
  <si>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</si>
  <si>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</si>
  <si>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</si>
  <si>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</si>
  <si>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</si>
  <si>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</si>
  <si>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</si>
  <si>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</si>
  <si>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</si>
  <si>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</si>
  <si>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</si>
  <si>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</si>
  <si>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</si>
  <si>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</si>
  <si>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</si>
  <si>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</si>
  <si>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</si>
  <si>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</si>
  <si>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</si>
  <si>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</si>
  <si>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</si>
  <si>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</si>
  <si>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</si>
  <si>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</si>
  <si>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</si>
  <si>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</si>
  <si>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</si>
  <si>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</si>
  <si>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</si>
  <si>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</si>
  <si>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</si>
  <si>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</si>
  <si>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</si>
  <si>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</si>
  <si>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</si>
  <si>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</si>
  <si>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</si>
  <si>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</si>
  <si>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</si>
  <si>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</si>
  <si>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</si>
  <si>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</si>
  <si>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</si>
  <si>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</si>
  <si>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</si>
  <si>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</si>
  <si>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</si>
  <si>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</si>
  <si>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</si>
  <si>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</si>
  <si>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</si>
  <si>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</si>
  <si>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</si>
  <si>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2.2. Субвенции бюджетам бюджетной системы Российской Федерации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</si>
  <si>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</si>
  <si>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</si>
  <si>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</si>
  <si>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</si>
  <si>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</si>
  <si>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</si>
  <si>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</si>
  <si>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</si>
  <si>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</si>
  <si>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</si>
  <si>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</si>
  <si>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</si>
  <si>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</si>
  <si>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</si>
  <si>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</si>
  <si>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</si>
  <si>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</si>
  <si>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</si>
  <si>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</si>
  <si>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</si>
  <si>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</si>
  <si>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</si>
  <si>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</si>
  <si>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</si>
  <si>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</si>
  <si>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</si>
  <si>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</si>
  <si>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</si>
  <si>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</si>
  <si>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</si>
  <si>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</si>
  <si>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</si>
  <si>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</si>
  <si>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</si>
  <si>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</si>
  <si>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>от ___     _________ 2019 года № ____</t>
  </si>
  <si>
    <t xml:space="preserve">650 0410 0000000000 000 </t>
  </si>
  <si>
    <t xml:space="preserve">650 1006 0000000000 000 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</si>
  <si>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</si>
  <si>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000 1 0102030 01 0000 110</t>
  </si>
  <si>
    <t>2.2.1. Субвенции бюджетам сельских поселений на выполнение передаваемых полномочий субъектов Российской Федерации</t>
  </si>
  <si>
    <t>2.2.2.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</si>
  <si>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2.2.3. Субвенции бюджетам сельских поселений на государственную регистрацию актов гражданского состояния</t>
  </si>
  <si>
    <t>000 2 02 30024 10 0000 151</t>
  </si>
  <si>
    <t>Охрана окружающей среды</t>
  </si>
  <si>
    <t xml:space="preserve">650 0600 0000000000 000 </t>
  </si>
  <si>
    <t>650 0605 0000000000 000</t>
  </si>
  <si>
    <t>Другие вопросы в области охраны окружающей среды</t>
  </si>
  <si>
    <t>000 1 03 02231 01 0000 110</t>
  </si>
  <si>
    <t>000 1 03 02241 01 0000 110</t>
  </si>
  <si>
    <t>000 1 03 02251 01 0000 110</t>
  </si>
  <si>
    <t>000 1 03 02261 01 0000 110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</si>
  <si>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</si>
  <si>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</si>
  <si>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</si>
  <si>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1.2.1.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</si>
  <si>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об исполнении бюджета сельского поселения Сосновка за 9 месяцев 2019 года</t>
  </si>
  <si>
    <t>2.3.1. Поступления от денежных пожертвований, предоставляемых физическими лицами получателям средств бюджетов сельских поселений</t>
  </si>
  <si>
    <t>2.3. Прочие безвозмездные поступления в бюджет сельских поселений</t>
  </si>
  <si>
    <t>000 2 07 05000 10 0000 151</t>
  </si>
  <si>
    <t>000 2 07 05020 10 0000 151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</si>
</sst>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3" applyNumberFormat="1" applyFont="1" applyFill="1" applyBorder="1" applyAlignment="1" applyProtection="1">
      <alignment wrapText="1"/>
      <protection hidden="1"/>
    </xf>
    <xf numFmtId="173" fontId="4" fillId="0" borderId="14" xfId="53" applyNumberFormat="1" applyFont="1" applyFill="1" applyBorder="1" applyAlignment="1" applyProtection="1">
      <alignment wrapText="1"/>
      <protection hidden="1"/>
    </xf>
    <xf numFmtId="173" fontId="7" fillId="0" borderId="12" xfId="53" applyNumberFormat="1" applyFont="1" applyFill="1" applyBorder="1" applyAlignment="1" applyProtection="1">
      <alignment/>
      <protection hidden="1"/>
    </xf>
    <xf numFmtId="173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center" vertical="center"/>
      <protection hidden="1"/>
    </xf>
    <xf numFmtId="173" fontId="7" fillId="0" borderId="12" xfId="53" applyNumberFormat="1" applyFont="1" applyFill="1" applyBorder="1" applyAlignment="1" applyProtection="1">
      <alignment vertical="center"/>
      <protection hidden="1"/>
    </xf>
    <xf numFmtId="175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73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73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3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83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3" fontId="6" fillId="0" borderId="20" xfId="53" applyNumberFormat="1" applyFont="1" applyFill="1" applyBorder="1" applyAlignment="1" applyProtection="1">
      <alignment wrapText="1"/>
      <protection hidden="1"/>
    </xf>
    <xf numFmtId="173" fontId="6" fillId="0" borderId="16" xfId="53" applyNumberFormat="1" applyFont="1" applyFill="1" applyBorder="1" applyAlignment="1" applyProtection="1">
      <alignment wrapText="1"/>
      <protection hidden="1"/>
    </xf>
    <xf numFmtId="172" fontId="7" fillId="0" borderId="20" xfId="53" applyNumberFormat="1" applyFont="1" applyFill="1" applyBorder="1" applyAlignment="1" applyProtection="1">
      <alignment vertical="center" wrapText="1"/>
      <protection hidden="1"/>
    </xf>
    <xf numFmtId="172" fontId="7" fillId="0" borderId="16" xfId="53" applyNumberFormat="1" applyFont="1" applyFill="1" applyBorder="1" applyAlignment="1" applyProtection="1">
      <alignment vertical="center" wrapText="1"/>
      <protection hidden="1"/>
    </xf>
    <xf numFmtId="172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73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83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73" fontId="6" fillId="0" borderId="20" xfId="53" applyNumberFormat="1" applyFont="1" applyFill="1" applyBorder="1" applyAlignment="1" applyProtection="1">
      <alignment wrapText="1"/>
      <protection hidden="1"/>
    </xf>
    <xf numFmtId="173" fontId="6" fillId="0" borderId="16" xfId="53" applyNumberFormat="1" applyFont="1" applyFill="1" applyBorder="1" applyAlignment="1" applyProtection="1">
      <alignment wrapText="1"/>
      <protection hidden="1"/>
    </xf>
    <xf numFmtId="173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72" fontId="7" fillId="36" borderId="20" xfId="53" applyNumberFormat="1" applyFont="1" applyFill="1" applyBorder="1" applyAlignment="1" applyProtection="1">
      <alignment vertical="center" wrapText="1"/>
      <protection hidden="1"/>
    </xf>
    <xf numFmtId="172" fontId="7" fillId="36" borderId="16" xfId="53" applyNumberFormat="1" applyFont="1" applyFill="1" applyBorder="1" applyAlignment="1" applyProtection="1">
      <alignment vertical="center" wrapText="1"/>
      <protection hidden="1"/>
    </xf>
    <xf numFmtId="172" fontId="7" fillId="36" borderId="17" xfId="53" applyNumberFormat="1" applyFont="1" applyFill="1" applyBorder="1" applyAlignment="1" applyProtection="1">
      <alignment vertical="center" wrapText="1"/>
      <protection hidden="1"/>
    </xf>
    <xf numFmtId="172" fontId="7" fillId="0" borderId="20" xfId="53" applyNumberFormat="1" applyFont="1" applyFill="1" applyBorder="1" applyAlignment="1" applyProtection="1">
      <alignment vertical="center" wrapText="1"/>
      <protection hidden="1"/>
    </xf>
    <xf numFmtId="172" fontId="7" fillId="0" borderId="16" xfId="53" applyNumberFormat="1" applyFont="1" applyFill="1" applyBorder="1" applyAlignment="1" applyProtection="1">
      <alignment vertical="center" wrapText="1"/>
      <protection hidden="1"/>
    </xf>
    <xf numFmtId="172" fontId="7" fillId="0" borderId="17" xfId="53" applyNumberFormat="1" applyFont="1" applyFill="1" applyBorder="1" applyAlignment="1" applyProtection="1">
      <alignment vertical="center" wrapText="1"/>
      <protection hidden="1"/>
    </xf>
    <xf numFmtId="172" fontId="6" fillId="33" borderId="20" xfId="53" applyNumberFormat="1" applyFont="1" applyFill="1" applyBorder="1" applyAlignment="1" applyProtection="1">
      <alignment vertical="center" wrapText="1"/>
      <protection hidden="1"/>
    </xf>
    <xf numFmtId="172" fontId="6" fillId="33" borderId="16" xfId="53" applyNumberFormat="1" applyFont="1" applyFill="1" applyBorder="1" applyAlignment="1" applyProtection="1">
      <alignment vertical="center" wrapText="1"/>
      <protection hidden="1"/>
    </xf>
    <xf numFmtId="172" fontId="6" fillId="33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0" xfId="53" applyNumberFormat="1" applyFont="1" applyFill="1" applyBorder="1" applyAlignment="1" applyProtection="1">
      <alignment vertical="center" wrapText="1"/>
      <protection hidden="1"/>
    </xf>
    <xf numFmtId="172" fontId="6" fillId="0" borderId="16" xfId="53" applyNumberFormat="1" applyFont="1" applyFill="1" applyBorder="1" applyAlignment="1" applyProtection="1">
      <alignment vertical="center" wrapText="1"/>
      <protection hidden="1"/>
    </xf>
    <xf numFmtId="172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SheetLayoutView="100" zoomScalePageLayoutView="0" workbookViewId="0" topLeftCell="A69">
      <selection activeCell="G80" sqref="G80"/>
    </sheetView>
  </sheetViews>
  <sheetFormatPr defaultColWidth="9.00390625" defaultRowHeight="12.75"/>
  <cols>
    <col min="1" max="1" width="36.25390625" style="17" customWidth="1"/>
    <col min="2" max="2" width="30.625" style="1" customWidth="1"/>
    <col min="3" max="3" width="19.25390625" style="1" hidden="1" customWidth="1"/>
    <col min="4" max="4" width="16.375" style="1" hidden="1" customWidth="1"/>
    <col min="5" max="5" width="16.75390625" style="1" hidden="1" customWidth="1"/>
    <col min="6" max="6" width="19.125" style="1" hidden="1" customWidth="1"/>
    <col min="7" max="7" width="16.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50"/>
      <c r="B1" s="115" t="s">
        <v>20</v>
      </c>
      <c r="C1" s="115"/>
      <c r="D1" s="115"/>
      <c r="E1" s="115"/>
      <c r="F1" s="115"/>
      <c r="G1" s="115"/>
    </row>
    <row r="2" spans="1:7" s="51" customFormat="1" ht="18.75" customHeight="1">
      <c r="A2" s="50"/>
      <c r="B2" s="116" t="s">
        <v>21</v>
      </c>
      <c r="C2" s="116"/>
      <c r="D2" s="116"/>
      <c r="E2" s="116"/>
      <c r="F2" s="116"/>
      <c r="G2" s="116"/>
    </row>
    <row r="3" spans="1:7" s="51" customFormat="1" ht="18" customHeight="1">
      <c r="A3" s="50"/>
      <c r="B3" s="116" t="s">
        <v>22</v>
      </c>
      <c r="C3" s="116"/>
      <c r="D3" s="116"/>
      <c r="E3" s="116"/>
      <c r="F3" s="116"/>
      <c r="G3" s="116"/>
    </row>
    <row r="4" spans="1:7" s="51" customFormat="1" ht="15.75" customHeight="1">
      <c r="A4" s="50"/>
      <c r="B4" s="116" t="s">
        <v>127</v>
      </c>
      <c r="C4" s="116"/>
      <c r="D4" s="116"/>
      <c r="E4" s="116"/>
      <c r="F4" s="116"/>
      <c r="G4" s="116"/>
    </row>
    <row r="5" spans="1:3" s="51" customFormat="1" ht="19.5" customHeight="1">
      <c r="A5" s="52"/>
      <c r="B5" s="53"/>
      <c r="C5" s="53"/>
    </row>
    <row r="6" spans="1:7" s="51" customFormat="1" ht="25.5" customHeight="1">
      <c r="A6" s="117" t="s">
        <v>23</v>
      </c>
      <c r="B6" s="117"/>
      <c r="C6" s="117"/>
      <c r="D6" s="117"/>
      <c r="E6" s="117"/>
      <c r="F6" s="117"/>
      <c r="G6" s="117"/>
    </row>
    <row r="7" spans="1:7" s="51" customFormat="1" ht="15.75">
      <c r="A7" s="117" t="s">
        <v>148</v>
      </c>
      <c r="B7" s="117"/>
      <c r="C7" s="117"/>
      <c r="D7" s="134"/>
      <c r="E7" s="134"/>
      <c r="F7" s="134"/>
      <c r="G7" s="134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17" t="s">
        <v>24</v>
      </c>
      <c r="B9" s="117"/>
      <c r="C9" s="117"/>
      <c r="D9" s="117"/>
      <c r="E9" s="117"/>
      <c r="F9" s="117"/>
      <c r="G9" s="117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3" t="s">
        <v>14</v>
      </c>
      <c r="B13" s="123" t="s">
        <v>13</v>
      </c>
      <c r="C13" s="18" t="s">
        <v>0</v>
      </c>
      <c r="D13" s="46"/>
      <c r="E13" s="46"/>
      <c r="F13" s="47"/>
      <c r="G13" s="118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.75">
      <c r="A14" s="124"/>
      <c r="B14" s="124"/>
      <c r="C14" s="18" t="s">
        <v>1</v>
      </c>
      <c r="D14" s="18" t="s">
        <v>2</v>
      </c>
      <c r="E14" s="18" t="s">
        <v>3</v>
      </c>
      <c r="F14" s="18"/>
      <c r="G14" s="119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.7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1.5">
      <c r="A16" s="79" t="s">
        <v>15</v>
      </c>
      <c r="B16" s="48" t="s">
        <v>52</v>
      </c>
      <c r="C16" s="131"/>
      <c r="D16" s="132"/>
      <c r="E16" s="132"/>
      <c r="F16" s="133"/>
      <c r="G16" s="55">
        <f>G17+G26+G32+G34+G21</f>
        <v>12646020.670000002</v>
      </c>
      <c r="H16" s="109"/>
      <c r="I16" s="110"/>
      <c r="J16" s="111"/>
      <c r="K16" s="26"/>
      <c r="L16" s="109"/>
      <c r="M16" s="110"/>
      <c r="N16" s="111"/>
      <c r="O16" s="30">
        <v>8842000</v>
      </c>
      <c r="P16" s="31" t="s">
        <v>12</v>
      </c>
    </row>
    <row r="17" spans="1:16" ht="31.5">
      <c r="A17" s="80" t="s">
        <v>17</v>
      </c>
      <c r="B17" s="49" t="s">
        <v>53</v>
      </c>
      <c r="C17" s="131"/>
      <c r="D17" s="132"/>
      <c r="E17" s="132"/>
      <c r="F17" s="133"/>
      <c r="G17" s="56">
        <f>G18</f>
        <v>10813611</v>
      </c>
      <c r="H17" s="109"/>
      <c r="I17" s="110"/>
      <c r="J17" s="111"/>
      <c r="K17" s="26"/>
      <c r="L17" s="109"/>
      <c r="M17" s="110"/>
      <c r="N17" s="111"/>
      <c r="O17" s="30">
        <v>8036000</v>
      </c>
      <c r="P17" s="31" t="s">
        <v>12</v>
      </c>
    </row>
    <row r="18" spans="1:16" ht="31.5">
      <c r="A18" s="76" t="s">
        <v>18</v>
      </c>
      <c r="B18" s="19" t="s">
        <v>54</v>
      </c>
      <c r="C18" s="128"/>
      <c r="D18" s="129"/>
      <c r="E18" s="129"/>
      <c r="F18" s="130"/>
      <c r="G18" s="57">
        <f>SUM(G19:Q20)</f>
        <v>10813611</v>
      </c>
      <c r="H18" s="109"/>
      <c r="I18" s="110"/>
      <c r="J18" s="111"/>
      <c r="K18" s="26"/>
      <c r="L18" s="109"/>
      <c r="M18" s="110"/>
      <c r="N18" s="111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10801828.9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00.5" customHeight="1">
      <c r="A20" s="76" t="s">
        <v>130</v>
      </c>
      <c r="B20" s="21" t="s">
        <v>131</v>
      </c>
      <c r="C20" s="88"/>
      <c r="D20" s="89"/>
      <c r="E20" s="89"/>
      <c r="F20" s="90"/>
      <c r="G20" s="57">
        <v>11782.1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76</v>
      </c>
      <c r="B21" s="49" t="s">
        <v>77</v>
      </c>
      <c r="C21" s="125"/>
      <c r="D21" s="126"/>
      <c r="E21" s="126"/>
      <c r="F21" s="127"/>
      <c r="G21" s="56">
        <f>SUM(G22:G25)</f>
        <v>942839.5700000001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215.25" customHeight="1">
      <c r="A22" s="92" t="s">
        <v>147</v>
      </c>
      <c r="B22" s="21" t="s">
        <v>140</v>
      </c>
      <c r="C22" s="88"/>
      <c r="D22" s="89"/>
      <c r="E22" s="89"/>
      <c r="F22" s="90"/>
      <c r="G22" s="57">
        <v>426805.18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241.5" customHeight="1">
      <c r="A23" s="92" t="s">
        <v>146</v>
      </c>
      <c r="B23" s="21" t="s">
        <v>141</v>
      </c>
      <c r="C23" s="88"/>
      <c r="D23" s="89"/>
      <c r="E23" s="89"/>
      <c r="F23" s="90"/>
      <c r="G23" s="57">
        <v>3244.88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208.5" customHeight="1">
      <c r="A24" s="92" t="s">
        <v>145</v>
      </c>
      <c r="B24" s="21" t="s">
        <v>142</v>
      </c>
      <c r="C24" s="88"/>
      <c r="D24" s="89"/>
      <c r="E24" s="89"/>
      <c r="F24" s="90"/>
      <c r="G24" s="57">
        <v>584975.06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204.75" customHeight="1">
      <c r="A25" s="92" t="s">
        <v>144</v>
      </c>
      <c r="B25" s="21" t="s">
        <v>143</v>
      </c>
      <c r="C25" s="88"/>
      <c r="D25" s="89"/>
      <c r="E25" s="89"/>
      <c r="F25" s="90"/>
      <c r="G25" s="57">
        <v>-72185.55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.75">
      <c r="A26" s="80" t="s">
        <v>78</v>
      </c>
      <c r="B26" s="49" t="s">
        <v>67</v>
      </c>
      <c r="C26" s="125"/>
      <c r="D26" s="126"/>
      <c r="E26" s="126"/>
      <c r="F26" s="127"/>
      <c r="G26" s="56">
        <f>SUM(G27+G29)</f>
        <v>87356.05</v>
      </c>
      <c r="H26" s="109"/>
      <c r="I26" s="110"/>
      <c r="J26" s="111"/>
      <c r="K26" s="26"/>
      <c r="L26" s="109"/>
      <c r="M26" s="110"/>
      <c r="N26" s="111"/>
      <c r="O26" s="11">
        <v>356000</v>
      </c>
      <c r="P26" s="7" t="s">
        <v>12</v>
      </c>
    </row>
    <row r="27" spans="1:16" ht="35.25" customHeight="1">
      <c r="A27" s="76" t="s">
        <v>79</v>
      </c>
      <c r="B27" s="19" t="s">
        <v>56</v>
      </c>
      <c r="C27" s="128"/>
      <c r="D27" s="129"/>
      <c r="E27" s="129"/>
      <c r="F27" s="130"/>
      <c r="G27" s="57">
        <f>SUM(G28)</f>
        <v>68306.34</v>
      </c>
      <c r="H27" s="109"/>
      <c r="I27" s="110"/>
      <c r="J27" s="111"/>
      <c r="K27" s="26"/>
      <c r="L27" s="109"/>
      <c r="M27" s="110"/>
      <c r="N27" s="111"/>
      <c r="O27" s="30">
        <v>16000</v>
      </c>
      <c r="P27" s="31" t="s">
        <v>12</v>
      </c>
    </row>
    <row r="28" spans="1:16" ht="86.25" customHeight="1">
      <c r="A28" s="76" t="s">
        <v>80</v>
      </c>
      <c r="B28" s="19" t="s">
        <v>57</v>
      </c>
      <c r="C28" s="128"/>
      <c r="D28" s="129"/>
      <c r="E28" s="129"/>
      <c r="F28" s="130"/>
      <c r="G28" s="57">
        <v>68306.34</v>
      </c>
      <c r="H28" s="109"/>
      <c r="I28" s="110"/>
      <c r="J28" s="111"/>
      <c r="K28" s="26"/>
      <c r="L28" s="109"/>
      <c r="M28" s="110"/>
      <c r="N28" s="111"/>
      <c r="O28" s="30">
        <v>16000</v>
      </c>
      <c r="P28" s="31" t="s">
        <v>12</v>
      </c>
    </row>
    <row r="29" spans="1:16" ht="20.25" customHeight="1">
      <c r="A29" s="76" t="s">
        <v>81</v>
      </c>
      <c r="B29" s="19" t="s">
        <v>58</v>
      </c>
      <c r="C29" s="128"/>
      <c r="D29" s="129"/>
      <c r="E29" s="129"/>
      <c r="F29" s="130"/>
      <c r="G29" s="57">
        <f>SUM(G30:G31)</f>
        <v>19049.710000000003</v>
      </c>
      <c r="H29" s="109"/>
      <c r="I29" s="110"/>
      <c r="J29" s="111"/>
      <c r="K29" s="26"/>
      <c r="L29" s="109"/>
      <c r="M29" s="110"/>
      <c r="N29" s="111"/>
      <c r="O29" s="30">
        <v>340000</v>
      </c>
      <c r="P29" s="31" t="s">
        <v>12</v>
      </c>
    </row>
    <row r="30" spans="1:17" ht="81.75" customHeight="1">
      <c r="A30" s="76" t="s">
        <v>82</v>
      </c>
      <c r="B30" s="19" t="s">
        <v>68</v>
      </c>
      <c r="C30" s="128"/>
      <c r="D30" s="129"/>
      <c r="E30" s="129"/>
      <c r="F30" s="130"/>
      <c r="G30" s="57">
        <v>17856.81</v>
      </c>
      <c r="H30" s="109"/>
      <c r="I30" s="110"/>
      <c r="J30" s="111"/>
      <c r="K30" s="26"/>
      <c r="L30" s="109"/>
      <c r="M30" s="110"/>
      <c r="N30" s="111"/>
      <c r="O30" s="30">
        <v>15000</v>
      </c>
      <c r="P30" s="31" t="s">
        <v>12</v>
      </c>
      <c r="Q30" s="33"/>
    </row>
    <row r="31" spans="1:17" ht="83.25" customHeight="1">
      <c r="A31" s="76" t="s">
        <v>83</v>
      </c>
      <c r="B31" s="19" t="s">
        <v>69</v>
      </c>
      <c r="C31" s="128"/>
      <c r="D31" s="129"/>
      <c r="E31" s="129"/>
      <c r="F31" s="130"/>
      <c r="G31" s="57">
        <v>1192.9</v>
      </c>
      <c r="H31" s="109"/>
      <c r="I31" s="110"/>
      <c r="J31" s="111"/>
      <c r="K31" s="26"/>
      <c r="L31" s="109"/>
      <c r="M31" s="110"/>
      <c r="N31" s="111"/>
      <c r="O31" s="30">
        <v>325000</v>
      </c>
      <c r="P31" s="31" t="s">
        <v>12</v>
      </c>
      <c r="Q31" s="33"/>
    </row>
    <row r="32" spans="1:17" ht="31.5">
      <c r="A32" s="80" t="s">
        <v>84</v>
      </c>
      <c r="B32" s="49" t="s">
        <v>59</v>
      </c>
      <c r="C32" s="125"/>
      <c r="D32" s="126"/>
      <c r="E32" s="126"/>
      <c r="F32" s="127"/>
      <c r="G32" s="56">
        <f>SUM(G33)</f>
        <v>28400</v>
      </c>
      <c r="H32" s="109"/>
      <c r="I32" s="110"/>
      <c r="J32" s="111"/>
      <c r="K32" s="26"/>
      <c r="L32" s="109"/>
      <c r="M32" s="110"/>
      <c r="N32" s="111"/>
      <c r="O32" s="30">
        <v>100000</v>
      </c>
      <c r="P32" s="31" t="s">
        <v>12</v>
      </c>
      <c r="Q32" s="33"/>
    </row>
    <row r="33" spans="1:17" ht="145.5" customHeight="1">
      <c r="A33" s="76" t="s">
        <v>85</v>
      </c>
      <c r="B33" s="19" t="s">
        <v>60</v>
      </c>
      <c r="C33" s="128"/>
      <c r="D33" s="129"/>
      <c r="E33" s="129"/>
      <c r="F33" s="130"/>
      <c r="G33" s="57">
        <v>28400</v>
      </c>
      <c r="H33" s="109"/>
      <c r="I33" s="110"/>
      <c r="J33" s="111"/>
      <c r="K33" s="26"/>
      <c r="L33" s="109"/>
      <c r="M33" s="110"/>
      <c r="N33" s="111"/>
      <c r="O33" s="30">
        <v>100000</v>
      </c>
      <c r="P33" s="31" t="s">
        <v>12</v>
      </c>
      <c r="Q33" s="33"/>
    </row>
    <row r="34" spans="1:17" ht="110.25">
      <c r="A34" s="80" t="s">
        <v>86</v>
      </c>
      <c r="B34" s="49" t="s">
        <v>61</v>
      </c>
      <c r="C34" s="125"/>
      <c r="D34" s="126"/>
      <c r="E34" s="126"/>
      <c r="F34" s="127"/>
      <c r="G34" s="56">
        <f>SUM(G35:G36)</f>
        <v>773814.05</v>
      </c>
      <c r="H34" s="109"/>
      <c r="I34" s="110"/>
      <c r="J34" s="111"/>
      <c r="K34" s="26"/>
      <c r="L34" s="109"/>
      <c r="M34" s="110"/>
      <c r="N34" s="111"/>
      <c r="O34" s="30">
        <v>350000</v>
      </c>
      <c r="P34" s="31" t="s">
        <v>12</v>
      </c>
      <c r="Q34" s="33"/>
    </row>
    <row r="35" spans="1:17" ht="157.5">
      <c r="A35" s="76" t="s">
        <v>95</v>
      </c>
      <c r="B35" s="19" t="s">
        <v>96</v>
      </c>
      <c r="C35" s="128"/>
      <c r="D35" s="129"/>
      <c r="E35" s="129"/>
      <c r="F35" s="130"/>
      <c r="G35" s="57">
        <v>604015.1</v>
      </c>
      <c r="H35" s="86"/>
      <c r="I35" s="87"/>
      <c r="J35" s="35"/>
      <c r="K35" s="26"/>
      <c r="L35" s="86"/>
      <c r="M35" s="87"/>
      <c r="N35" s="35"/>
      <c r="O35" s="30"/>
      <c r="P35" s="31"/>
      <c r="Q35" s="33"/>
    </row>
    <row r="36" spans="1:17" ht="162" customHeight="1">
      <c r="A36" s="76" t="s">
        <v>94</v>
      </c>
      <c r="B36" s="19" t="s">
        <v>62</v>
      </c>
      <c r="C36" s="128"/>
      <c r="D36" s="129"/>
      <c r="E36" s="129"/>
      <c r="F36" s="130"/>
      <c r="G36" s="57">
        <v>169798.95</v>
      </c>
      <c r="H36" s="109"/>
      <c r="I36" s="110"/>
      <c r="J36" s="111"/>
      <c r="K36" s="26"/>
      <c r="L36" s="109"/>
      <c r="M36" s="110"/>
      <c r="N36" s="111"/>
      <c r="O36" s="30">
        <v>350000</v>
      </c>
      <c r="P36" s="31" t="s">
        <v>12</v>
      </c>
      <c r="Q36" s="33"/>
    </row>
    <row r="37" spans="1:17" ht="31.5">
      <c r="A37" s="79" t="s">
        <v>70</v>
      </c>
      <c r="B37" s="48" t="s">
        <v>73</v>
      </c>
      <c r="C37" s="131"/>
      <c r="D37" s="132"/>
      <c r="E37" s="132"/>
      <c r="F37" s="133"/>
      <c r="G37" s="55">
        <f>G38+G39+G43</f>
        <v>2659014</v>
      </c>
      <c r="H37" s="109"/>
      <c r="I37" s="110"/>
      <c r="J37" s="111"/>
      <c r="K37" s="26"/>
      <c r="L37" s="109"/>
      <c r="M37" s="110"/>
      <c r="N37" s="111"/>
      <c r="O37" s="30">
        <v>9524000</v>
      </c>
      <c r="P37" s="31" t="s">
        <v>12</v>
      </c>
      <c r="Q37" s="33"/>
    </row>
    <row r="38" spans="1:17" ht="54" customHeight="1">
      <c r="A38" s="76" t="s">
        <v>90</v>
      </c>
      <c r="B38" s="105" t="s">
        <v>92</v>
      </c>
      <c r="C38" s="140"/>
      <c r="D38" s="141"/>
      <c r="E38" s="141"/>
      <c r="F38" s="142"/>
      <c r="G38" s="57">
        <v>2129280</v>
      </c>
      <c r="H38" s="109"/>
      <c r="I38" s="110"/>
      <c r="J38" s="111"/>
      <c r="K38" s="26"/>
      <c r="L38" s="109"/>
      <c r="M38" s="110"/>
      <c r="N38" s="111"/>
      <c r="O38" s="30">
        <v>9524000</v>
      </c>
      <c r="P38" s="31" t="s">
        <v>12</v>
      </c>
      <c r="Q38" s="33"/>
    </row>
    <row r="39" spans="1:17" ht="55.5" customHeight="1">
      <c r="A39" s="94" t="s">
        <v>91</v>
      </c>
      <c r="B39" s="95" t="s">
        <v>63</v>
      </c>
      <c r="C39" s="120"/>
      <c r="D39" s="121"/>
      <c r="E39" s="121"/>
      <c r="F39" s="122"/>
      <c r="G39" s="99">
        <f>SUM(G40:G42)</f>
        <v>494734</v>
      </c>
      <c r="H39" s="109"/>
      <c r="I39" s="110"/>
      <c r="J39" s="111"/>
      <c r="K39" s="26"/>
      <c r="L39" s="109"/>
      <c r="M39" s="110"/>
      <c r="N39" s="111"/>
      <c r="O39" s="30">
        <v>9007000</v>
      </c>
      <c r="P39" s="31" t="s">
        <v>12</v>
      </c>
      <c r="Q39" s="33"/>
    </row>
    <row r="40" spans="1:17" ht="71.25" customHeight="1">
      <c r="A40" s="94" t="s">
        <v>132</v>
      </c>
      <c r="B40" s="95" t="s">
        <v>135</v>
      </c>
      <c r="C40" s="106"/>
      <c r="D40" s="107"/>
      <c r="E40" s="107"/>
      <c r="F40" s="108"/>
      <c r="G40" s="99">
        <v>1337</v>
      </c>
      <c r="H40" s="86"/>
      <c r="I40" s="87"/>
      <c r="J40" s="35"/>
      <c r="K40" s="26"/>
      <c r="L40" s="86"/>
      <c r="M40" s="87"/>
      <c r="N40" s="35"/>
      <c r="O40" s="93"/>
      <c r="P40" s="31"/>
      <c r="Q40" s="33"/>
    </row>
    <row r="41" spans="1:17" ht="92.25" customHeight="1">
      <c r="A41" s="94" t="s">
        <v>133</v>
      </c>
      <c r="B41" s="95" t="s">
        <v>87</v>
      </c>
      <c r="C41" s="96"/>
      <c r="D41" s="97"/>
      <c r="E41" s="97"/>
      <c r="F41" s="98"/>
      <c r="G41" s="99">
        <v>475097</v>
      </c>
      <c r="H41" s="86"/>
      <c r="I41" s="87"/>
      <c r="J41" s="35"/>
      <c r="K41" s="26"/>
      <c r="L41" s="86"/>
      <c r="M41" s="87"/>
      <c r="N41" s="35"/>
      <c r="O41" s="93"/>
      <c r="P41" s="31"/>
      <c r="Q41" s="33"/>
    </row>
    <row r="42" spans="1:17" ht="63">
      <c r="A42" s="81" t="s">
        <v>134</v>
      </c>
      <c r="B42" s="22" t="s">
        <v>88</v>
      </c>
      <c r="C42" s="23"/>
      <c r="D42" s="24"/>
      <c r="E42" s="24"/>
      <c r="F42" s="24">
        <v>500000</v>
      </c>
      <c r="G42" s="58">
        <v>18300</v>
      </c>
      <c r="H42" s="12"/>
      <c r="I42" s="12"/>
      <c r="J42" s="12"/>
      <c r="K42" s="12"/>
      <c r="L42" s="12"/>
      <c r="M42" s="12"/>
      <c r="N42" s="12"/>
      <c r="O42" s="13"/>
      <c r="P42" s="31"/>
      <c r="Q42" s="33"/>
    </row>
    <row r="43" spans="1:17" ht="47.25">
      <c r="A43" s="81" t="s">
        <v>150</v>
      </c>
      <c r="B43" s="22" t="s">
        <v>151</v>
      </c>
      <c r="C43" s="23"/>
      <c r="D43" s="24"/>
      <c r="E43" s="24"/>
      <c r="F43" s="24"/>
      <c r="G43" s="58">
        <f>G44</f>
        <v>35000</v>
      </c>
      <c r="H43" s="12"/>
      <c r="I43" s="12"/>
      <c r="J43" s="12"/>
      <c r="K43" s="12"/>
      <c r="L43" s="12"/>
      <c r="M43" s="12"/>
      <c r="N43" s="12"/>
      <c r="O43" s="13"/>
      <c r="P43" s="31"/>
      <c r="Q43" s="33"/>
    </row>
    <row r="44" spans="1:17" ht="78.75">
      <c r="A44" s="81" t="s">
        <v>149</v>
      </c>
      <c r="B44" s="22" t="s">
        <v>152</v>
      </c>
      <c r="C44" s="23"/>
      <c r="D44" s="24"/>
      <c r="E44" s="24"/>
      <c r="F44" s="24"/>
      <c r="G44" s="58">
        <v>35000</v>
      </c>
      <c r="H44" s="12"/>
      <c r="I44" s="12"/>
      <c r="J44" s="12"/>
      <c r="K44" s="12"/>
      <c r="L44" s="12"/>
      <c r="M44" s="12"/>
      <c r="N44" s="12"/>
      <c r="O44" s="13"/>
      <c r="P44" s="31"/>
      <c r="Q44" s="33"/>
    </row>
    <row r="45" spans="1:17" ht="23.25" customHeight="1" thickBot="1">
      <c r="A45" s="82" t="s">
        <v>16</v>
      </c>
      <c r="B45" s="68"/>
      <c r="C45" s="69"/>
      <c r="D45" s="70">
        <v>0</v>
      </c>
      <c r="E45" s="70">
        <v>0</v>
      </c>
      <c r="F45" s="70">
        <v>0</v>
      </c>
      <c r="G45" s="71">
        <f>G16+G37</f>
        <v>15305034.670000002</v>
      </c>
      <c r="H45" s="14"/>
      <c r="I45" s="14"/>
      <c r="J45" s="14"/>
      <c r="K45" s="14"/>
      <c r="L45" s="14"/>
      <c r="M45" s="14"/>
      <c r="N45" s="14"/>
      <c r="O45" s="15">
        <v>18366000</v>
      </c>
      <c r="P45" s="31"/>
      <c r="Q45" s="33"/>
    </row>
    <row r="46" spans="1:16" ht="15.75" customHeight="1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7" ht="42.75" customHeight="1">
      <c r="A47" s="135" t="s">
        <v>25</v>
      </c>
      <c r="B47" s="135"/>
      <c r="C47" s="135"/>
      <c r="D47" s="135"/>
      <c r="E47" s="135"/>
      <c r="F47" s="135"/>
      <c r="G47" s="135"/>
    </row>
    <row r="48" spans="1:7" s="59" customFormat="1" ht="26.25" customHeight="1">
      <c r="A48" s="138" t="s">
        <v>26</v>
      </c>
      <c r="B48" s="136" t="s">
        <v>27</v>
      </c>
      <c r="C48" s="118" t="s">
        <v>28</v>
      </c>
      <c r="G48" s="118" t="s">
        <v>28</v>
      </c>
    </row>
    <row r="49" spans="1:7" s="59" customFormat="1" ht="17.25" customHeight="1">
      <c r="A49" s="139"/>
      <c r="B49" s="137"/>
      <c r="C49" s="119"/>
      <c r="G49" s="119"/>
    </row>
    <row r="50" spans="1:7" s="59" customFormat="1" ht="15.75">
      <c r="A50" s="60">
        <v>1</v>
      </c>
      <c r="B50" s="61" t="s">
        <v>29</v>
      </c>
      <c r="C50" s="62">
        <v>3</v>
      </c>
      <c r="G50" s="62">
        <v>3</v>
      </c>
    </row>
    <row r="51" spans="1:18" s="59" customFormat="1" ht="21.75" customHeight="1">
      <c r="A51" s="63" t="s">
        <v>30</v>
      </c>
      <c r="B51" s="64" t="s">
        <v>31</v>
      </c>
      <c r="C51" s="65">
        <f>SUM(C52:C57)</f>
        <v>4642571.2</v>
      </c>
      <c r="G51" s="72">
        <f>SUM(G52:G57)</f>
        <v>9832664.979999999</v>
      </c>
      <c r="R51" s="75"/>
    </row>
    <row r="52" spans="1:7" s="59" customFormat="1" ht="64.5" customHeight="1">
      <c r="A52" s="77" t="s">
        <v>32</v>
      </c>
      <c r="B52" s="66" t="s">
        <v>102</v>
      </c>
      <c r="C52" s="67">
        <v>1066861.91</v>
      </c>
      <c r="G52" s="73">
        <v>1644221.66</v>
      </c>
    </row>
    <row r="53" spans="1:7" s="59" customFormat="1" ht="97.5" customHeight="1">
      <c r="A53" s="77" t="s">
        <v>33</v>
      </c>
      <c r="B53" s="66" t="s">
        <v>103</v>
      </c>
      <c r="C53" s="67">
        <v>0</v>
      </c>
      <c r="G53" s="73">
        <v>10000</v>
      </c>
    </row>
    <row r="54" spans="1:7" s="59" customFormat="1" ht="96" customHeight="1">
      <c r="A54" s="77" t="s">
        <v>34</v>
      </c>
      <c r="B54" s="66" t="s">
        <v>104</v>
      </c>
      <c r="C54" s="67">
        <v>2878546.96</v>
      </c>
      <c r="G54" s="73">
        <v>7126492.46</v>
      </c>
    </row>
    <row r="55" spans="1:7" s="59" customFormat="1" ht="96" customHeight="1">
      <c r="A55" s="77" t="s">
        <v>101</v>
      </c>
      <c r="B55" s="66" t="s">
        <v>105</v>
      </c>
      <c r="C55" s="67"/>
      <c r="G55" s="73">
        <v>1100</v>
      </c>
    </row>
    <row r="56" spans="1:7" s="59" customFormat="1" ht="21" customHeight="1">
      <c r="A56" s="78" t="s">
        <v>35</v>
      </c>
      <c r="B56" s="66" t="s">
        <v>106</v>
      </c>
      <c r="C56" s="66" t="s">
        <v>97</v>
      </c>
      <c r="D56" s="66" t="s">
        <v>98</v>
      </c>
      <c r="E56" s="66" t="s">
        <v>99</v>
      </c>
      <c r="F56" s="66" t="s">
        <v>100</v>
      </c>
      <c r="G56" s="73">
        <v>0</v>
      </c>
    </row>
    <row r="57" spans="1:20" s="59" customFormat="1" ht="36" customHeight="1">
      <c r="A57" s="78" t="s">
        <v>36</v>
      </c>
      <c r="B57" s="66" t="s">
        <v>107</v>
      </c>
      <c r="C57" s="67">
        <v>697162.33</v>
      </c>
      <c r="G57" s="73">
        <v>1050850.86</v>
      </c>
      <c r="R57" s="83"/>
      <c r="T57" s="74"/>
    </row>
    <row r="58" spans="1:20" s="59" customFormat="1" ht="21" customHeight="1">
      <c r="A58" s="63" t="s">
        <v>37</v>
      </c>
      <c r="B58" s="64" t="s">
        <v>108</v>
      </c>
      <c r="C58" s="65">
        <f>C59</f>
        <v>347960.56</v>
      </c>
      <c r="G58" s="72">
        <f>SUM(G59)</f>
        <v>475097</v>
      </c>
      <c r="T58" s="74"/>
    </row>
    <row r="59" spans="1:20" s="59" customFormat="1" ht="31.5" customHeight="1">
      <c r="A59" s="78" t="s">
        <v>38</v>
      </c>
      <c r="B59" s="66" t="s">
        <v>109</v>
      </c>
      <c r="C59" s="67">
        <v>347960.56</v>
      </c>
      <c r="G59" s="73">
        <v>475097</v>
      </c>
      <c r="T59" s="74"/>
    </row>
    <row r="60" spans="1:20" s="59" customFormat="1" ht="36" customHeight="1">
      <c r="A60" s="63" t="s">
        <v>39</v>
      </c>
      <c r="B60" s="64" t="s">
        <v>110</v>
      </c>
      <c r="C60" s="65">
        <f>SUM(C61:C62)</f>
        <v>45842.89</v>
      </c>
      <c r="G60" s="72">
        <f>SUM(G61:G63)</f>
        <v>57249.520000000004</v>
      </c>
      <c r="T60" s="74"/>
    </row>
    <row r="61" spans="1:20" s="59" customFormat="1" ht="23.25" customHeight="1">
      <c r="A61" s="77" t="s">
        <v>40</v>
      </c>
      <c r="B61" s="66" t="s">
        <v>111</v>
      </c>
      <c r="C61" s="67">
        <v>45842.89</v>
      </c>
      <c r="G61" s="73">
        <v>18300</v>
      </c>
      <c r="T61" s="74"/>
    </row>
    <row r="62" spans="1:20" s="59" customFormat="1" ht="63">
      <c r="A62" s="77" t="s">
        <v>66</v>
      </c>
      <c r="B62" s="66" t="s">
        <v>112</v>
      </c>
      <c r="C62" s="67">
        <v>0</v>
      </c>
      <c r="G62" s="73">
        <v>17800</v>
      </c>
      <c r="T62" s="74"/>
    </row>
    <row r="63" spans="1:20" s="59" customFormat="1" ht="53.25" customHeight="1">
      <c r="A63" s="77" t="s">
        <v>51</v>
      </c>
      <c r="B63" s="66" t="s">
        <v>113</v>
      </c>
      <c r="C63" s="67">
        <v>139448.1</v>
      </c>
      <c r="G63" s="73">
        <v>21149.52</v>
      </c>
      <c r="T63" s="74"/>
    </row>
    <row r="64" spans="1:7" s="59" customFormat="1" ht="28.5" customHeight="1">
      <c r="A64" s="63" t="s">
        <v>41</v>
      </c>
      <c r="B64" s="64" t="s">
        <v>114</v>
      </c>
      <c r="C64" s="65">
        <f>C66</f>
        <v>139448.1</v>
      </c>
      <c r="G64" s="72">
        <f>SUM(G65:G66)</f>
        <v>222576.45</v>
      </c>
    </row>
    <row r="65" spans="1:7" s="59" customFormat="1" ht="34.5" customHeight="1">
      <c r="A65" s="100" t="s">
        <v>93</v>
      </c>
      <c r="B65" s="101" t="s">
        <v>115</v>
      </c>
      <c r="C65" s="102"/>
      <c r="D65" s="103"/>
      <c r="E65" s="103"/>
      <c r="F65" s="103"/>
      <c r="G65" s="104">
        <v>0</v>
      </c>
    </row>
    <row r="66" spans="1:7" s="59" customFormat="1" ht="22.5" customHeight="1">
      <c r="A66" s="78" t="s">
        <v>42</v>
      </c>
      <c r="B66" s="66" t="s">
        <v>128</v>
      </c>
      <c r="C66" s="67">
        <v>139448.1</v>
      </c>
      <c r="G66" s="73">
        <v>222576.45</v>
      </c>
    </row>
    <row r="67" spans="1:20" s="59" customFormat="1" ht="24" customHeight="1">
      <c r="A67" s="63" t="s">
        <v>43</v>
      </c>
      <c r="B67" s="64" t="s">
        <v>116</v>
      </c>
      <c r="C67" s="65">
        <f>C68+C69</f>
        <v>119021.66</v>
      </c>
      <c r="G67" s="72">
        <f>SUM(G68:G69)</f>
        <v>3353639.96</v>
      </c>
      <c r="T67" s="74"/>
    </row>
    <row r="68" spans="1:20" s="59" customFormat="1" ht="21" customHeight="1">
      <c r="A68" s="78" t="s">
        <v>64</v>
      </c>
      <c r="B68" s="66" t="s">
        <v>117</v>
      </c>
      <c r="C68" s="67">
        <v>0</v>
      </c>
      <c r="G68" s="73">
        <v>42407.88</v>
      </c>
      <c r="T68" s="74"/>
    </row>
    <row r="69" spans="1:20" s="59" customFormat="1" ht="20.25" customHeight="1">
      <c r="A69" s="78" t="s">
        <v>44</v>
      </c>
      <c r="B69" s="66" t="s">
        <v>118</v>
      </c>
      <c r="C69" s="67">
        <v>119021.66</v>
      </c>
      <c r="G69" s="73">
        <v>3311232.08</v>
      </c>
      <c r="T69" s="74"/>
    </row>
    <row r="70" spans="1:20" s="59" customFormat="1" ht="24" customHeight="1">
      <c r="A70" s="63" t="s">
        <v>136</v>
      </c>
      <c r="B70" s="64" t="s">
        <v>137</v>
      </c>
      <c r="C70" s="65">
        <f>C71+C72</f>
        <v>1193998.59</v>
      </c>
      <c r="G70" s="72">
        <f>SUM(G71)</f>
        <v>1337</v>
      </c>
      <c r="T70" s="74"/>
    </row>
    <row r="71" spans="1:20" s="59" customFormat="1" ht="33.75" customHeight="1">
      <c r="A71" s="78" t="s">
        <v>139</v>
      </c>
      <c r="B71" s="66" t="s">
        <v>138</v>
      </c>
      <c r="C71" s="67"/>
      <c r="G71" s="73">
        <v>1337</v>
      </c>
      <c r="T71" s="74"/>
    </row>
    <row r="72" spans="1:20" s="59" customFormat="1" ht="19.5" customHeight="1">
      <c r="A72" s="63" t="s">
        <v>65</v>
      </c>
      <c r="B72" s="64" t="s">
        <v>119</v>
      </c>
      <c r="C72" s="65">
        <f>C73</f>
        <v>1193998.59</v>
      </c>
      <c r="G72" s="72">
        <f>G73</f>
        <v>2710128.43</v>
      </c>
      <c r="T72" s="74"/>
    </row>
    <row r="73" spans="1:20" s="59" customFormat="1" ht="19.5" customHeight="1">
      <c r="A73" s="78" t="s">
        <v>45</v>
      </c>
      <c r="B73" s="66" t="s">
        <v>120</v>
      </c>
      <c r="C73" s="67">
        <v>1193998.59</v>
      </c>
      <c r="G73" s="73">
        <v>2710128.43</v>
      </c>
      <c r="T73" s="74"/>
    </row>
    <row r="74" spans="1:7" s="59" customFormat="1" ht="33.75" customHeight="1">
      <c r="A74" s="63" t="s">
        <v>71</v>
      </c>
      <c r="B74" s="64" t="s">
        <v>121</v>
      </c>
      <c r="C74" s="65">
        <f>C76</f>
        <v>6416538</v>
      </c>
      <c r="G74" s="72">
        <f>SUM(G75:G76)</f>
        <v>40000</v>
      </c>
    </row>
    <row r="75" spans="1:7" s="59" customFormat="1" ht="30" customHeight="1">
      <c r="A75" s="100" t="s">
        <v>89</v>
      </c>
      <c r="B75" s="101" t="s">
        <v>122</v>
      </c>
      <c r="C75" s="102"/>
      <c r="D75" s="103"/>
      <c r="E75" s="103"/>
      <c r="F75" s="103"/>
      <c r="G75" s="104">
        <v>40000</v>
      </c>
    </row>
    <row r="76" spans="1:20" s="59" customFormat="1" ht="31.5">
      <c r="A76" s="78" t="s">
        <v>75</v>
      </c>
      <c r="B76" s="66" t="s">
        <v>129</v>
      </c>
      <c r="C76" s="67">
        <v>6416538</v>
      </c>
      <c r="G76" s="73">
        <v>0</v>
      </c>
      <c r="T76" s="74"/>
    </row>
    <row r="77" spans="1:7" s="59" customFormat="1" ht="19.5" customHeight="1">
      <c r="A77" s="63" t="s">
        <v>46</v>
      </c>
      <c r="B77" s="64" t="s">
        <v>123</v>
      </c>
      <c r="C77" s="65">
        <f>C78</f>
        <v>50000</v>
      </c>
      <c r="G77" s="72">
        <f>SUM(G78)</f>
        <v>53187.76</v>
      </c>
    </row>
    <row r="78" spans="1:7" s="59" customFormat="1" ht="31.5" customHeight="1">
      <c r="A78" s="78" t="s">
        <v>47</v>
      </c>
      <c r="B78" s="66" t="s">
        <v>124</v>
      </c>
      <c r="C78" s="67">
        <v>50000</v>
      </c>
      <c r="G78" s="73">
        <v>53187.76</v>
      </c>
    </row>
    <row r="79" spans="1:20" s="59" customFormat="1" ht="34.5" customHeight="1">
      <c r="A79" s="63" t="s">
        <v>48</v>
      </c>
      <c r="B79" s="64" t="s">
        <v>125</v>
      </c>
      <c r="C79" s="65">
        <f>C51+C58+C60+C64+C67+C72+C77+C74</f>
        <v>12955381</v>
      </c>
      <c r="G79" s="72">
        <f>G51+G58+G60+G64+G67+G72+G77+G74+G70</f>
        <v>16745881.099999996</v>
      </c>
      <c r="T79" s="75"/>
    </row>
    <row r="80" spans="1:7" s="59" customFormat="1" ht="31.5" customHeight="1">
      <c r="A80" s="63" t="s">
        <v>72</v>
      </c>
      <c r="B80" s="64"/>
      <c r="C80" s="65">
        <f>C45-C79</f>
        <v>-12955381</v>
      </c>
      <c r="D80" s="84"/>
      <c r="E80" s="84"/>
      <c r="F80" s="84"/>
      <c r="G80" s="72">
        <f>G45-G79</f>
        <v>-1440846.429999994</v>
      </c>
    </row>
    <row r="81" spans="1:7" ht="37.5" customHeight="1">
      <c r="A81" s="112" t="s">
        <v>74</v>
      </c>
      <c r="B81" s="113"/>
      <c r="C81" s="113"/>
      <c r="D81" s="113"/>
      <c r="E81" s="113"/>
      <c r="F81" s="113"/>
      <c r="G81" s="113"/>
    </row>
    <row r="82" spans="1:7" ht="39" customHeight="1">
      <c r="A82" s="63" t="s">
        <v>49</v>
      </c>
      <c r="B82" s="64" t="s">
        <v>126</v>
      </c>
      <c r="C82" s="65">
        <f>C79-C45</f>
        <v>12955381</v>
      </c>
      <c r="D82" s="85"/>
      <c r="E82" s="85"/>
      <c r="F82" s="85"/>
      <c r="G82" s="72">
        <f>G79-G45</f>
        <v>1440846.429999994</v>
      </c>
    </row>
    <row r="84" spans="1:7" ht="12.75">
      <c r="A84" s="114" t="s">
        <v>50</v>
      </c>
      <c r="B84" s="114"/>
      <c r="C84" s="114"/>
      <c r="D84" s="114"/>
      <c r="E84" s="114"/>
      <c r="F84" s="114"/>
      <c r="G84" s="114"/>
    </row>
  </sheetData>
  <sheetProtection/>
  <mergeCells count="67">
    <mergeCell ref="A47:G47"/>
    <mergeCell ref="C48:C49"/>
    <mergeCell ref="B48:B49"/>
    <mergeCell ref="A48:A49"/>
    <mergeCell ref="G48:G49"/>
    <mergeCell ref="L37:N37"/>
    <mergeCell ref="L38:N38"/>
    <mergeCell ref="C38:F38"/>
    <mergeCell ref="L39:N39"/>
    <mergeCell ref="H39:J39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H26:J26"/>
    <mergeCell ref="H27:J27"/>
    <mergeCell ref="L26:N26"/>
    <mergeCell ref="L27:N27"/>
    <mergeCell ref="H33:J33"/>
    <mergeCell ref="H36:J36"/>
    <mergeCell ref="H31:J31"/>
    <mergeCell ref="H34:J34"/>
    <mergeCell ref="A7:G7"/>
    <mergeCell ref="L34:N34"/>
    <mergeCell ref="L33:N33"/>
    <mergeCell ref="H38:J38"/>
    <mergeCell ref="L36:N36"/>
    <mergeCell ref="H30:J30"/>
    <mergeCell ref="L31:N31"/>
    <mergeCell ref="L32:N32"/>
    <mergeCell ref="L30:N30"/>
    <mergeCell ref="H32:J32"/>
    <mergeCell ref="L16:N16"/>
    <mergeCell ref="L17:N17"/>
    <mergeCell ref="H37:J37"/>
    <mergeCell ref="H28:J28"/>
    <mergeCell ref="H29:J29"/>
    <mergeCell ref="H18:J18"/>
    <mergeCell ref="H17:J17"/>
    <mergeCell ref="L18:N18"/>
    <mergeCell ref="L28:N28"/>
    <mergeCell ref="L29:N29"/>
    <mergeCell ref="C39:F39"/>
    <mergeCell ref="B13:B14"/>
    <mergeCell ref="C26:F26"/>
    <mergeCell ref="C33:F33"/>
    <mergeCell ref="C36:F36"/>
    <mergeCell ref="C34:F34"/>
    <mergeCell ref="C37:F37"/>
    <mergeCell ref="C32:F32"/>
    <mergeCell ref="C21:F21"/>
    <mergeCell ref="C35:F35"/>
    <mergeCell ref="H16:J16"/>
    <mergeCell ref="A81:G81"/>
    <mergeCell ref="A84:G84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бухгалтер</cp:lastModifiedBy>
  <cp:lastPrinted>2017-06-05T08:44:08Z</cp:lastPrinted>
  <dcterms:created xsi:type="dcterms:W3CDTF">2008-10-23T07:29:54Z</dcterms:created>
  <dcterms:modified xsi:type="dcterms:W3CDTF">2019-11-29T09:40:55Z</dcterms:modified>
  <cp:category/>
  <cp:version/>
  <cp:contentType/>
  <cp:contentStatus/>
</cp:coreProperties>
</file>